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ДЦ\"/>
    </mc:Choice>
  </mc:AlternateContent>
  <bookViews>
    <workbookView xWindow="0" yWindow="0" windowWidth="20490" windowHeight="7650"/>
  </bookViews>
  <sheets>
    <sheet name="Аркуш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I6" i="1"/>
  <c r="J6" i="1"/>
  <c r="M6" i="1"/>
  <c r="E7" i="1"/>
  <c r="E15" i="1" s="1"/>
  <c r="F7" i="1"/>
  <c r="I7" i="1"/>
  <c r="I15" i="1" s="1"/>
  <c r="J7" i="1"/>
  <c r="M7" i="1"/>
  <c r="M15" i="1" s="1"/>
  <c r="E8" i="1"/>
  <c r="F8" i="1"/>
  <c r="I8" i="1"/>
  <c r="J8" i="1"/>
  <c r="M8" i="1"/>
  <c r="E9" i="1"/>
  <c r="F9" i="1"/>
  <c r="I9" i="1"/>
  <c r="J9" i="1"/>
  <c r="M9" i="1"/>
  <c r="E10" i="1"/>
  <c r="F10" i="1"/>
  <c r="I10" i="1"/>
  <c r="J10" i="1"/>
  <c r="E11" i="1"/>
  <c r="F11" i="1"/>
  <c r="I11" i="1"/>
  <c r="J11" i="1"/>
  <c r="M11" i="1"/>
  <c r="E12" i="1"/>
  <c r="F12" i="1"/>
  <c r="I12" i="1"/>
  <c r="J12" i="1"/>
  <c r="M12" i="1"/>
  <c r="E13" i="1"/>
  <c r="F13" i="1"/>
  <c r="I13" i="1"/>
  <c r="J13" i="1"/>
  <c r="M13" i="1"/>
  <c r="E14" i="1"/>
  <c r="F14" i="1"/>
  <c r="I14" i="1"/>
  <c r="J14" i="1"/>
  <c r="M14" i="1"/>
  <c r="C15" i="1"/>
  <c r="D15" i="1"/>
  <c r="F15" i="1"/>
  <c r="G15" i="1"/>
  <c r="H15" i="1"/>
  <c r="J15" i="1"/>
  <c r="K15" i="1"/>
  <c r="L15" i="1"/>
  <c r="L16" i="1"/>
  <c r="L17" i="1"/>
  <c r="M16" i="1" l="1"/>
  <c r="M17" i="1" s="1"/>
</calcChain>
</file>

<file path=xl/sharedStrings.xml><?xml version="1.0" encoding="utf-8"?>
<sst xmlns="http://schemas.openxmlformats.org/spreadsheetml/2006/main" count="31" uniqueCount="28">
  <si>
    <t>Зведені дані по основних показниках фінансово-господарської діяльності комунальних підприємств обласної ради,  які підпорядковані Управлінню комунального майна, за 2022 рік</t>
  </si>
  <si>
    <t>№ п/п</t>
  </si>
  <si>
    <t>Найменування підприємства</t>
  </si>
  <si>
    <t>Всього доходів (без ПДВ)</t>
  </si>
  <si>
    <t>Всього витрат</t>
  </si>
  <si>
    <t>Чистий прибуток (збиток)</t>
  </si>
  <si>
    <t>рентабельність</t>
  </si>
  <si>
    <t>План                                        на 2022р.</t>
  </si>
  <si>
    <t>Факт                                              за   2022р.</t>
  </si>
  <si>
    <t>Відхилення          (+,-)</t>
  </si>
  <si>
    <t>Виконання         %</t>
  </si>
  <si>
    <t>Відхилення                (+,-)</t>
  </si>
  <si>
    <t>Вико-нання           %</t>
  </si>
  <si>
    <t>План                                        на   2022р.</t>
  </si>
  <si>
    <t>Відхилення (+,-)</t>
  </si>
  <si>
    <t xml:space="preserve">КП "Чернігівоблагроліс" </t>
  </si>
  <si>
    <t xml:space="preserve">КП"Чернігівське міжміське бюро технічної інвентаризації" </t>
  </si>
  <si>
    <t xml:space="preserve">КП"Ніжинське міжміське бюро технічної інвентаризації" </t>
  </si>
  <si>
    <t xml:space="preserve">КП "Прилуцьке міжміське бюро технічної інвентаризації" </t>
  </si>
  <si>
    <t>КП"Новгород-Сіверське міжміське бюро технічної інвентаризації"</t>
  </si>
  <si>
    <t xml:space="preserve">КП "Діловий центр" </t>
  </si>
  <si>
    <t xml:space="preserve">КП"Готельно-туристичний комплекс "Придеснянський" 
</t>
  </si>
  <si>
    <t>КП "Ліки Чернігівщини"</t>
  </si>
  <si>
    <t>КНЗ"Чернігівський обласний навчально-виробничий центр"</t>
  </si>
  <si>
    <t>РАЗОМ</t>
  </si>
  <si>
    <t>Начальник управління</t>
  </si>
  <si>
    <t>В.О. Куліда</t>
  </si>
  <si>
    <t xml:space="preserve">            За 2022 рік комунальне підприємство «Діловий центр» Чернігівської обласної ради має найвищий показник рентабельності 12,2 % серед інших комунальних підприємств обласної ради, згідно зведених даних по основних показниках фінансово-господарської діяльності комунальних підприємств Чернігівської обласної ради,  які підпорядковані Управлінню комунального майна.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</si>
</sst>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165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 applyAlignment="1">
      <alignment horizontal="left"/>
    </xf>
    <xf numFmtId="3" fontId="2" fillId="2" borderId="0" xfId="0" applyNumberFormat="1" applyFont="1" applyFill="1"/>
    <xf numFmtId="3" fontId="2" fillId="2" borderId="5" xfId="0" applyNumberFormat="1" applyFont="1" applyFill="1" applyBorder="1" applyAlignment="1">
      <alignment horizontal="center" vertical="top"/>
    </xf>
    <xf numFmtId="3" fontId="2" fillId="2" borderId="10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/>
    </xf>
    <xf numFmtId="3" fontId="2" fillId="2" borderId="10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4" fontId="3" fillId="2" borderId="10" xfId="0" applyNumberFormat="1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="78" zoomScaleNormal="82" zoomScaleSheetLayoutView="78" workbookViewId="0">
      <selection activeCell="Q4" sqref="Q4"/>
    </sheetView>
  </sheetViews>
  <sheetFormatPr defaultRowHeight="15" x14ac:dyDescent="0.25"/>
  <cols>
    <col min="1" max="1" width="6.85546875" customWidth="1"/>
    <col min="2" max="2" width="27.42578125" customWidth="1"/>
    <col min="6" max="6" width="12" customWidth="1"/>
    <col min="7" max="7" width="11.5703125" customWidth="1"/>
    <col min="10" max="10" width="13.42578125" customWidth="1"/>
  </cols>
  <sheetData>
    <row r="1" spans="1:14" ht="103.5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49.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</row>
    <row r="3" spans="1:14" ht="43.5" customHeight="1" x14ac:dyDescent="0.25">
      <c r="A3" s="47" t="s">
        <v>1</v>
      </c>
      <c r="B3" s="49" t="s">
        <v>2</v>
      </c>
      <c r="C3" s="32" t="s">
        <v>3</v>
      </c>
      <c r="D3" s="33"/>
      <c r="E3" s="33"/>
      <c r="F3" s="34"/>
      <c r="G3" s="32" t="s">
        <v>4</v>
      </c>
      <c r="H3" s="33"/>
      <c r="I3" s="33"/>
      <c r="J3" s="34"/>
      <c r="K3" s="32" t="s">
        <v>5</v>
      </c>
      <c r="L3" s="33"/>
      <c r="M3" s="34"/>
      <c r="N3" s="40" t="s">
        <v>6</v>
      </c>
    </row>
    <row r="4" spans="1:14" ht="81.75" customHeight="1" x14ac:dyDescent="0.25">
      <c r="A4" s="48"/>
      <c r="B4" s="50"/>
      <c r="C4" s="2" t="s">
        <v>7</v>
      </c>
      <c r="D4" s="3" t="s">
        <v>8</v>
      </c>
      <c r="E4" s="4" t="s">
        <v>9</v>
      </c>
      <c r="F4" s="4" t="s">
        <v>10</v>
      </c>
      <c r="G4" s="2" t="s">
        <v>7</v>
      </c>
      <c r="H4" s="3" t="s">
        <v>8</v>
      </c>
      <c r="I4" s="4" t="s">
        <v>11</v>
      </c>
      <c r="J4" s="4" t="s">
        <v>12</v>
      </c>
      <c r="K4" s="2" t="s">
        <v>13</v>
      </c>
      <c r="L4" s="3" t="s">
        <v>8</v>
      </c>
      <c r="M4" s="5" t="s">
        <v>14</v>
      </c>
      <c r="N4" s="41"/>
    </row>
    <row r="5" spans="1:14" ht="18.75" x14ac:dyDescent="0.3">
      <c r="A5" s="6">
        <v>1</v>
      </c>
      <c r="B5" s="6">
        <v>2</v>
      </c>
      <c r="C5" s="7">
        <v>3</v>
      </c>
      <c r="D5" s="8">
        <v>4</v>
      </c>
      <c r="E5" s="7">
        <v>5</v>
      </c>
      <c r="F5" s="7">
        <v>6</v>
      </c>
      <c r="G5" s="7">
        <v>7</v>
      </c>
      <c r="H5" s="8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9">
        <v>14</v>
      </c>
    </row>
    <row r="6" spans="1:14" ht="58.5" customHeight="1" x14ac:dyDescent="0.25">
      <c r="A6" s="10">
        <v>1</v>
      </c>
      <c r="B6" s="11" t="s">
        <v>15</v>
      </c>
      <c r="C6" s="12">
        <v>208033</v>
      </c>
      <c r="D6" s="13">
        <v>220506</v>
      </c>
      <c r="E6" s="12">
        <f>D6-C6</f>
        <v>12473</v>
      </c>
      <c r="F6" s="12">
        <f>D6/C6*100</f>
        <v>105.9956833771565</v>
      </c>
      <c r="G6" s="12">
        <v>204322</v>
      </c>
      <c r="H6" s="13">
        <v>220280</v>
      </c>
      <c r="I6" s="12">
        <f>H6-G6</f>
        <v>15958</v>
      </c>
      <c r="J6" s="12">
        <f t="shared" ref="J6:J11" si="0">H6/G6*100</f>
        <v>107.81022112156302</v>
      </c>
      <c r="K6" s="13">
        <v>3711</v>
      </c>
      <c r="L6" s="13">
        <v>226</v>
      </c>
      <c r="M6" s="12">
        <f t="shared" ref="M6:M14" si="1">L6-K6</f>
        <v>-3485</v>
      </c>
      <c r="N6" s="14">
        <v>0.1</v>
      </c>
    </row>
    <row r="7" spans="1:14" ht="96.75" customHeight="1" x14ac:dyDescent="0.25">
      <c r="A7" s="6">
        <v>2</v>
      </c>
      <c r="B7" s="15" t="s">
        <v>16</v>
      </c>
      <c r="C7" s="12">
        <v>1920</v>
      </c>
      <c r="D7" s="13">
        <v>780</v>
      </c>
      <c r="E7" s="12">
        <f t="shared" ref="E7:E14" si="2">D7-C7</f>
        <v>-1140</v>
      </c>
      <c r="F7" s="12">
        <f>D7/C7*100</f>
        <v>40.625</v>
      </c>
      <c r="G7" s="12">
        <v>1696</v>
      </c>
      <c r="H7" s="13">
        <v>730</v>
      </c>
      <c r="I7" s="12">
        <f t="shared" ref="I7:I14" si="3">H7-G7</f>
        <v>-966</v>
      </c>
      <c r="J7" s="12">
        <f t="shared" si="0"/>
        <v>43.04245283018868</v>
      </c>
      <c r="K7" s="13">
        <v>184</v>
      </c>
      <c r="L7" s="13">
        <v>50</v>
      </c>
      <c r="M7" s="13">
        <f t="shared" si="1"/>
        <v>-134</v>
      </c>
      <c r="N7" s="13">
        <v>8</v>
      </c>
    </row>
    <row r="8" spans="1:14" ht="84" customHeight="1" x14ac:dyDescent="0.25">
      <c r="A8" s="10">
        <v>3</v>
      </c>
      <c r="B8" s="11" t="s">
        <v>17</v>
      </c>
      <c r="C8" s="12">
        <v>5629</v>
      </c>
      <c r="D8" s="13">
        <v>5930</v>
      </c>
      <c r="E8" s="12">
        <f t="shared" si="2"/>
        <v>301</v>
      </c>
      <c r="F8" s="12">
        <f>D8/C8*100</f>
        <v>105.34730858056494</v>
      </c>
      <c r="G8" s="12">
        <v>5224</v>
      </c>
      <c r="H8" s="13">
        <v>6390</v>
      </c>
      <c r="I8" s="12">
        <f t="shared" si="3"/>
        <v>1166</v>
      </c>
      <c r="J8" s="12">
        <f t="shared" si="0"/>
        <v>122.32006125574273</v>
      </c>
      <c r="K8" s="13">
        <v>405</v>
      </c>
      <c r="L8" s="13">
        <v>-460</v>
      </c>
      <c r="M8" s="12">
        <f t="shared" si="1"/>
        <v>-865</v>
      </c>
      <c r="N8" s="13">
        <v>0</v>
      </c>
    </row>
    <row r="9" spans="1:14" ht="86.25" customHeight="1" x14ac:dyDescent="0.25">
      <c r="A9" s="6">
        <v>4</v>
      </c>
      <c r="B9" s="15" t="s">
        <v>18</v>
      </c>
      <c r="C9" s="12">
        <v>3758.4</v>
      </c>
      <c r="D9" s="13">
        <v>5150</v>
      </c>
      <c r="E9" s="12">
        <f t="shared" si="2"/>
        <v>1391.6</v>
      </c>
      <c r="F9" s="12">
        <f t="shared" ref="F9:F15" si="4">D9/C9*100</f>
        <v>137.02639421030224</v>
      </c>
      <c r="G9" s="12">
        <v>3398.4</v>
      </c>
      <c r="H9" s="13">
        <v>4487</v>
      </c>
      <c r="I9" s="12">
        <f t="shared" si="3"/>
        <v>1088.5999999999999</v>
      </c>
      <c r="J9" s="12">
        <f t="shared" si="0"/>
        <v>132.03272128060263</v>
      </c>
      <c r="K9" s="13">
        <v>360</v>
      </c>
      <c r="L9" s="13">
        <v>663</v>
      </c>
      <c r="M9" s="13">
        <f t="shared" si="1"/>
        <v>303</v>
      </c>
      <c r="N9" s="13">
        <v>12</v>
      </c>
    </row>
    <row r="10" spans="1:14" ht="90.75" customHeight="1" x14ac:dyDescent="0.25">
      <c r="A10" s="10">
        <v>5</v>
      </c>
      <c r="B10" s="11" t="s">
        <v>19</v>
      </c>
      <c r="C10" s="12">
        <v>970</v>
      </c>
      <c r="D10" s="13">
        <v>733</v>
      </c>
      <c r="E10" s="12">
        <f t="shared" si="2"/>
        <v>-237</v>
      </c>
      <c r="F10" s="12">
        <f t="shared" si="4"/>
        <v>75.567010309278345</v>
      </c>
      <c r="G10" s="12">
        <v>892</v>
      </c>
      <c r="H10" s="13">
        <v>843</v>
      </c>
      <c r="I10" s="12">
        <f t="shared" si="3"/>
        <v>-49</v>
      </c>
      <c r="J10" s="12">
        <f t="shared" si="0"/>
        <v>94.506726457399111</v>
      </c>
      <c r="K10" s="13">
        <v>78</v>
      </c>
      <c r="L10" s="13">
        <v>-110</v>
      </c>
      <c r="M10" s="12">
        <v>-188</v>
      </c>
      <c r="N10" s="13">
        <v>0</v>
      </c>
    </row>
    <row r="11" spans="1:14" ht="60.75" customHeight="1" x14ac:dyDescent="0.25">
      <c r="A11" s="6">
        <v>6</v>
      </c>
      <c r="B11" s="15" t="s">
        <v>20</v>
      </c>
      <c r="C11" s="12">
        <v>13054</v>
      </c>
      <c r="D11" s="13">
        <v>12450</v>
      </c>
      <c r="E11" s="12">
        <f t="shared" si="2"/>
        <v>-604</v>
      </c>
      <c r="F11" s="12">
        <f t="shared" si="4"/>
        <v>95.373065726980229</v>
      </c>
      <c r="G11" s="12">
        <v>12892</v>
      </c>
      <c r="H11" s="13">
        <v>11738</v>
      </c>
      <c r="I11" s="12">
        <f t="shared" si="3"/>
        <v>-1154</v>
      </c>
      <c r="J11" s="12">
        <f t="shared" si="0"/>
        <v>91.048712379770407</v>
      </c>
      <c r="K11" s="13">
        <v>133</v>
      </c>
      <c r="L11" s="13">
        <v>584</v>
      </c>
      <c r="M11" s="13">
        <f t="shared" si="1"/>
        <v>451</v>
      </c>
      <c r="N11" s="14">
        <v>12.2</v>
      </c>
    </row>
    <row r="12" spans="1:14" ht="82.5" customHeight="1" x14ac:dyDescent="0.25">
      <c r="A12" s="10">
        <v>7</v>
      </c>
      <c r="B12" s="11" t="s">
        <v>21</v>
      </c>
      <c r="C12" s="12">
        <v>7496</v>
      </c>
      <c r="D12" s="13">
        <v>7303</v>
      </c>
      <c r="E12" s="12">
        <f t="shared" si="2"/>
        <v>-193</v>
      </c>
      <c r="F12" s="12">
        <f t="shared" si="4"/>
        <v>97.425293489861261</v>
      </c>
      <c r="G12" s="12">
        <v>7380</v>
      </c>
      <c r="H12" s="13">
        <v>7900</v>
      </c>
      <c r="I12" s="12">
        <f t="shared" si="3"/>
        <v>520</v>
      </c>
      <c r="J12" s="12">
        <f>H12/G12*100</f>
        <v>107.0460704607046</v>
      </c>
      <c r="K12" s="13">
        <v>116</v>
      </c>
      <c r="L12" s="13">
        <v>-597</v>
      </c>
      <c r="M12" s="12">
        <f t="shared" si="1"/>
        <v>-713</v>
      </c>
      <c r="N12" s="13">
        <v>0</v>
      </c>
    </row>
    <row r="13" spans="1:14" ht="57" customHeight="1" x14ac:dyDescent="0.25">
      <c r="A13" s="6">
        <v>8</v>
      </c>
      <c r="B13" s="16" t="s">
        <v>22</v>
      </c>
      <c r="C13" s="12">
        <v>6603</v>
      </c>
      <c r="D13" s="13">
        <v>6819</v>
      </c>
      <c r="E13" s="12">
        <f t="shared" si="2"/>
        <v>216</v>
      </c>
      <c r="F13" s="12">
        <f t="shared" si="4"/>
        <v>103.2712403452976</v>
      </c>
      <c r="G13" s="12">
        <v>6509</v>
      </c>
      <c r="H13" s="13">
        <v>9165</v>
      </c>
      <c r="I13" s="12">
        <f t="shared" si="3"/>
        <v>2656</v>
      </c>
      <c r="J13" s="12">
        <f>H13/G13*100</f>
        <v>140.80503917652482</v>
      </c>
      <c r="K13" s="13">
        <v>94</v>
      </c>
      <c r="L13" s="13">
        <v>-2346</v>
      </c>
      <c r="M13" s="13">
        <f t="shared" si="1"/>
        <v>-2440</v>
      </c>
      <c r="N13" s="13">
        <v>0</v>
      </c>
    </row>
    <row r="14" spans="1:14" ht="81.75" customHeight="1" x14ac:dyDescent="0.25">
      <c r="A14" s="10">
        <v>9</v>
      </c>
      <c r="B14" s="11" t="s">
        <v>23</v>
      </c>
      <c r="C14" s="12">
        <v>1137</v>
      </c>
      <c r="D14" s="13">
        <v>1214.2</v>
      </c>
      <c r="E14" s="12">
        <f t="shared" si="2"/>
        <v>77.200000000000045</v>
      </c>
      <c r="F14" s="12">
        <f t="shared" si="4"/>
        <v>106.78979771328056</v>
      </c>
      <c r="G14" s="12">
        <v>1064</v>
      </c>
      <c r="H14" s="13">
        <v>1375.2</v>
      </c>
      <c r="I14" s="12">
        <f t="shared" si="3"/>
        <v>311.20000000000005</v>
      </c>
      <c r="J14" s="12">
        <f>H14/G14*100</f>
        <v>129.24812030075188</v>
      </c>
      <c r="K14" s="13">
        <v>85</v>
      </c>
      <c r="L14" s="13">
        <v>-161</v>
      </c>
      <c r="M14" s="12">
        <f t="shared" si="1"/>
        <v>-246</v>
      </c>
      <c r="N14" s="13">
        <v>0</v>
      </c>
    </row>
    <row r="15" spans="1:14" ht="18.75" x14ac:dyDescent="0.25">
      <c r="A15" s="42" t="s">
        <v>24</v>
      </c>
      <c r="B15" s="43"/>
      <c r="C15" s="35">
        <f>SUM(C6:C14)</f>
        <v>248600.4</v>
      </c>
      <c r="D15" s="35">
        <f>SUM(D6:D14)</f>
        <v>260885.2</v>
      </c>
      <c r="E15" s="35">
        <f>SUM(E6:E14)</f>
        <v>12284.800000000001</v>
      </c>
      <c r="F15" s="30">
        <f t="shared" si="4"/>
        <v>104.94158496929209</v>
      </c>
      <c r="G15" s="35">
        <f>SUM(G6:G14)</f>
        <v>243377.4</v>
      </c>
      <c r="H15" s="35">
        <f>SUM(H6:H14)</f>
        <v>262908.2</v>
      </c>
      <c r="I15" s="35">
        <f>SUM(I6:I14)</f>
        <v>19530.8</v>
      </c>
      <c r="J15" s="30">
        <f>H15/G15*100</f>
        <v>108.0249028874497</v>
      </c>
      <c r="K15" s="35">
        <f>SUM(K6:K14)</f>
        <v>5166</v>
      </c>
      <c r="L15" s="17">
        <f>SUMIF(L6:L14,"&gt;0",L6:L14)</f>
        <v>1523</v>
      </c>
      <c r="M15" s="17">
        <f>SUMIF(M6:M14,"&gt;0",M6:M14)</f>
        <v>754</v>
      </c>
      <c r="N15" s="37">
        <v>6.1338838100855204</v>
      </c>
    </row>
    <row r="16" spans="1:14" ht="18.75" x14ac:dyDescent="0.25">
      <c r="A16" s="44"/>
      <c r="B16" s="45"/>
      <c r="C16" s="36"/>
      <c r="D16" s="36"/>
      <c r="E16" s="36"/>
      <c r="F16" s="31"/>
      <c r="G16" s="36"/>
      <c r="H16" s="36"/>
      <c r="I16" s="36"/>
      <c r="J16" s="31"/>
      <c r="K16" s="36"/>
      <c r="L16" s="18">
        <f>SUMIF(L6:L14,"&lt;0")</f>
        <v>-3674</v>
      </c>
      <c r="M16" s="18">
        <f>SUMIF(M6:M14,"&lt;0")</f>
        <v>-8071</v>
      </c>
      <c r="N16" s="38"/>
    </row>
    <row r="17" spans="1:14" ht="18.75" x14ac:dyDescent="0.3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1">
        <f>SUM(L15:L16)</f>
        <v>-2151</v>
      </c>
      <c r="M17" s="21">
        <f>SUM(M15:M16)</f>
        <v>-7317</v>
      </c>
      <c r="N17" s="22"/>
    </row>
    <row r="18" spans="1:14" ht="18.75" x14ac:dyDescent="0.3">
      <c r="A18" s="23"/>
      <c r="B18" s="24" t="s">
        <v>25</v>
      </c>
      <c r="C18" s="25"/>
      <c r="D18" s="26"/>
      <c r="E18" s="26"/>
      <c r="F18" s="26"/>
      <c r="G18" s="27"/>
      <c r="H18" s="26" t="s">
        <v>26</v>
      </c>
      <c r="I18" s="27"/>
      <c r="J18" s="28"/>
      <c r="K18" s="27"/>
      <c r="L18" s="29"/>
      <c r="M18" s="27"/>
      <c r="N18" s="27"/>
    </row>
  </sheetData>
  <mergeCells count="17">
    <mergeCell ref="G3:J3"/>
    <mergeCell ref="K3:M3"/>
    <mergeCell ref="K15:K16"/>
    <mergeCell ref="N15:N16"/>
    <mergeCell ref="A1:N1"/>
    <mergeCell ref="N3:N4"/>
    <mergeCell ref="A15:B16"/>
    <mergeCell ref="C15:C16"/>
    <mergeCell ref="D15:D16"/>
    <mergeCell ref="E15:E16"/>
    <mergeCell ref="G15:G16"/>
    <mergeCell ref="H15:H16"/>
    <mergeCell ref="I15:I16"/>
    <mergeCell ref="A2:M2"/>
    <mergeCell ref="A3:A4"/>
    <mergeCell ref="B3:B4"/>
    <mergeCell ref="C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2023-06-19T09:12:47Z</dcterms:created>
  <dcterms:modified xsi:type="dcterms:W3CDTF">2023-06-19T09:52:56Z</dcterms:modified>
</cp:coreProperties>
</file>